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kty 2023\23_004 VO Ústí n.L-Mezní úsek 1-6_RDS\RDS rozpracovaná\2. úsek\Koncept RDS\Rozpočet\"/>
    </mc:Choice>
  </mc:AlternateContent>
  <xr:revisionPtr revIDLastSave="0" documentId="13_ncr:1_{61FCBF6B-6472-4276-8140-B85732D483DC}" xr6:coauthVersionLast="47" xr6:coauthVersionMax="47" xr10:uidLastSave="{00000000-0000-0000-0000-000000000000}"/>
  <bookViews>
    <workbookView xWindow="19090" yWindow="-10870" windowWidth="38620" windowHeight="21220" xr2:uid="{00000000-000D-0000-FFFF-FFFF00000000}"/>
  </bookViews>
  <sheets>
    <sheet name="Souhrn" sheetId="6" r:id="rId1"/>
    <sheet name="2.úsek" sheetId="11" r:id="rId2"/>
  </sheets>
  <definedNames>
    <definedName name="_xlnm.Print_Area" localSheetId="1">'2.úsek'!$A$1:$F$81</definedName>
  </definedNames>
  <calcPr calcId="181029"/>
</workbook>
</file>

<file path=xl/calcChain.xml><?xml version="1.0" encoding="utf-8"?>
<calcChain xmlns="http://schemas.openxmlformats.org/spreadsheetml/2006/main">
  <c r="F51" i="11" l="1"/>
  <c r="F14" i="11" l="1"/>
  <c r="F25" i="11"/>
  <c r="F4" i="11"/>
  <c r="F5" i="11"/>
  <c r="F6" i="11"/>
  <c r="F7" i="11"/>
  <c r="F8" i="11"/>
  <c r="F9" i="11"/>
  <c r="F10" i="11"/>
  <c r="F11" i="11"/>
  <c r="F12" i="11"/>
  <c r="F13" i="11"/>
  <c r="F15" i="11"/>
  <c r="F16" i="11"/>
  <c r="F17" i="11"/>
  <c r="F18" i="11"/>
  <c r="F19" i="11"/>
  <c r="F20" i="11"/>
  <c r="F21" i="11"/>
  <c r="F22" i="11"/>
  <c r="F23" i="11"/>
  <c r="F24" i="11"/>
  <c r="F74" i="11"/>
  <c r="F73" i="11"/>
  <c r="F54" i="11"/>
  <c r="F30" i="11"/>
  <c r="F59" i="11" l="1"/>
  <c r="F60" i="11"/>
  <c r="F61" i="11"/>
  <c r="F68" i="11"/>
  <c r="F67" i="11"/>
  <c r="F47" i="11"/>
  <c r="F43" i="11"/>
  <c r="F42" i="11"/>
  <c r="F41" i="11"/>
  <c r="F56" i="11"/>
  <c r="F58" i="11"/>
  <c r="F29" i="11"/>
  <c r="F27" i="11" l="1"/>
  <c r="F75" i="11" l="1"/>
  <c r="F72" i="11"/>
  <c r="F66" i="11"/>
  <c r="F65" i="11"/>
  <c r="F64" i="11"/>
  <c r="F63" i="11"/>
  <c r="F62" i="11"/>
  <c r="F57" i="11"/>
  <c r="F55" i="11"/>
  <c r="F53" i="11"/>
  <c r="F52" i="11"/>
  <c r="F50" i="11"/>
  <c r="F49" i="11"/>
  <c r="F48" i="11"/>
  <c r="F46" i="11"/>
  <c r="F45" i="11"/>
  <c r="F44" i="11"/>
  <c r="F40" i="11"/>
  <c r="F39" i="11"/>
  <c r="F38" i="11"/>
  <c r="F37" i="11"/>
  <c r="F36" i="11"/>
  <c r="F28" i="11"/>
  <c r="F26" i="11"/>
  <c r="C31" i="11" l="1"/>
  <c r="F76" i="11"/>
  <c r="B6" i="6" s="1"/>
  <c r="F69" i="11"/>
  <c r="B5" i="6" s="1"/>
  <c r="F31" i="11" l="1"/>
  <c r="F32" i="11" s="1"/>
  <c r="F78" i="11" s="1"/>
  <c r="B4" i="6" l="1"/>
  <c r="B9" i="6" s="1"/>
</calcChain>
</file>

<file path=xl/sharedStrings.xml><?xml version="1.0" encoding="utf-8"?>
<sst xmlns="http://schemas.openxmlformats.org/spreadsheetml/2006/main" count="214" uniqueCount="127">
  <si>
    <t>Chránička Kopoflex</t>
  </si>
  <si>
    <t>Výstražná folie</t>
  </si>
  <si>
    <t>Práce plošiny</t>
  </si>
  <si>
    <t xml:space="preserve">Revize </t>
  </si>
  <si>
    <t>sada</t>
  </si>
  <si>
    <t>Montáž svítidel s přívodem</t>
  </si>
  <si>
    <t>Zemní vedení</t>
  </si>
  <si>
    <t>Pomocný materiál</t>
  </si>
  <si>
    <t>Hloubení rýh do šířky 600mm</t>
  </si>
  <si>
    <t>Hloubení šachet pro patky</t>
  </si>
  <si>
    <t>m3</t>
  </si>
  <si>
    <t>m</t>
  </si>
  <si>
    <t>ks</t>
  </si>
  <si>
    <t>kg</t>
  </si>
  <si>
    <t>Cena celkem bez DPH</t>
  </si>
  <si>
    <t>Celkem</t>
  </si>
  <si>
    <t>bez DPH</t>
  </si>
  <si>
    <t>Jednotka</t>
  </si>
  <si>
    <t>Množství</t>
  </si>
  <si>
    <t>h</t>
  </si>
  <si>
    <t>%</t>
  </si>
  <si>
    <t>Demontáž svítidel</t>
  </si>
  <si>
    <t>Celková cena bez DPH</t>
  </si>
  <si>
    <t>Materiály</t>
  </si>
  <si>
    <t>Celkem materiály</t>
  </si>
  <si>
    <t>Cena za jedn.</t>
  </si>
  <si>
    <t>Popis</t>
  </si>
  <si>
    <t>Poplatek za recyklaci svítidla</t>
  </si>
  <si>
    <t>Poplatek za recyklaci světelného zdroje</t>
  </si>
  <si>
    <t>Práce v HZS</t>
  </si>
  <si>
    <t>Celkem práce v HZS</t>
  </si>
  <si>
    <t>Ukotvení sloupu včetně materiálu</t>
  </si>
  <si>
    <t>beton a zásyp</t>
  </si>
  <si>
    <t>Montáž výložníků</t>
  </si>
  <si>
    <t>Příplatek za zatahování do chráničky do 0,75kg/m</t>
  </si>
  <si>
    <t>Instalace stožáru</t>
  </si>
  <si>
    <t>Vypracoval:</t>
  </si>
  <si>
    <t>E-mail:</t>
  </si>
  <si>
    <t>Dne:</t>
  </si>
  <si>
    <t>Ing. Petr Krupička</t>
  </si>
  <si>
    <t>Soupis prací</t>
  </si>
  <si>
    <t>Kabelové oko šroubové</t>
  </si>
  <si>
    <t>Demontáž starých stožárů vč. patek a výložníků</t>
  </si>
  <si>
    <t>Obsyp kabelu, vč. položení výstražné folie</t>
  </si>
  <si>
    <t>Zásyp výkopu, zhutnění</t>
  </si>
  <si>
    <t>Montážní práce</t>
  </si>
  <si>
    <t>Celkem montážní práce</t>
  </si>
  <si>
    <t>V rozpočtu jsou uvedeny kromě obecného popisu i referenční výrobky. Důvodem je dostatečně přesná specifikace výrobků, aby byla zajištěna požadovaná kvalita,</t>
  </si>
  <si>
    <t>Připojení zemnících drátů ke stožárům</t>
  </si>
  <si>
    <t>a také budoucí kompatibilita se stávajícími materiály a zařízeními a  tím i efektivita nákladů na servis a údržbu zařízení.</t>
  </si>
  <si>
    <t>Uložení zemního vedení - kabel silový s Cu jádrem 4x16mm2</t>
  </si>
  <si>
    <t>Elektrovýzbroj 1 pojistka</t>
  </si>
  <si>
    <t>petr.krupicka@plancon.cz</t>
  </si>
  <si>
    <t>Uvedením obchodních názvů nejsou vyloučena rovnocenná řešení a komponenty v souladu s §89 odst. 6zákona 134/2016 Sb. O zadávaní veřejných zakázek.</t>
  </si>
  <si>
    <t xml:space="preserve">Svítidlo LED, silniční </t>
  </si>
  <si>
    <t>Svítidlo LED, silniční, přechod pro chodce OK</t>
  </si>
  <si>
    <t>Svorka spojovací pásek-drát</t>
  </si>
  <si>
    <t>Svorka spojovací pásek-pásek</t>
  </si>
  <si>
    <t>Uložení uzemnění - zemnící pásek</t>
  </si>
  <si>
    <t>CYKY-J 4x16</t>
  </si>
  <si>
    <t xml:space="preserve">Stožár bezpaticový třístupňový silniční s manžetou, žárový zinek </t>
  </si>
  <si>
    <t xml:space="preserve">JB 9 BRNO, 168/133/89mm </t>
  </si>
  <si>
    <t xml:space="preserve">Kabel pro svítidla </t>
  </si>
  <si>
    <t>CYKY-J 5x1,5</t>
  </si>
  <si>
    <t xml:space="preserve">Výložník rovný, žárový zinek </t>
  </si>
  <si>
    <t>SV-x9.35.4p vč. pojistky</t>
  </si>
  <si>
    <t>Připojovací pojistková skříň</t>
  </si>
  <si>
    <t>PS 1, prázdná</t>
  </si>
  <si>
    <t>KOPOS 6032 ZNM</t>
  </si>
  <si>
    <t>Ocelová instalační trubka 3m</t>
  </si>
  <si>
    <t>KOPOS 1516E-FA</t>
  </si>
  <si>
    <t>UV stabilní instalační trubka hrdlovaná 3m, průměr 16mm</t>
  </si>
  <si>
    <t>Systém Bandimex</t>
  </si>
  <si>
    <t>sestava na jeden stožár</t>
  </si>
  <si>
    <t>M10</t>
  </si>
  <si>
    <t>FeZn 30x40</t>
  </si>
  <si>
    <t>FeZn 10</t>
  </si>
  <si>
    <t xml:space="preserve">Zemnící drát </t>
  </si>
  <si>
    <t xml:space="preserve">Zemnící pásek </t>
  </si>
  <si>
    <t>šroub M10x50, podložka plochá, podložka vějířová</t>
  </si>
  <si>
    <t>SLV-SV 16-50</t>
  </si>
  <si>
    <t>Zemní kabelová spojka (Univerzální kabelový soubor Al+Cu 4x16 až 4x50)</t>
  </si>
  <si>
    <t>Odkopání patek trakčních stožárů</t>
  </si>
  <si>
    <t>Pikování betonu patky do 30cm - drážky pro kabely v chráničce</t>
  </si>
  <si>
    <t>Dobetonávka patky, obetonávka kabelové chráničky a trubky</t>
  </si>
  <si>
    <t>Montáž kabelové zemní spojky</t>
  </si>
  <si>
    <t>Dělení a montáž ocelových trubek</t>
  </si>
  <si>
    <t>Montáž připojovacích skříní systémem Bandimex</t>
  </si>
  <si>
    <t>Provrtání trakčního stožáru</t>
  </si>
  <si>
    <t>Vyvrtání a vyzávitování zemnící bodu trakčního stožáru</t>
  </si>
  <si>
    <t>Montáž plastových UV stabilních trubek systémem Bandimex</t>
  </si>
  <si>
    <t>Připojení svítidla a elektrovýzbroje stožáru (vč. připojovacích skříní)</t>
  </si>
  <si>
    <t>dle požadavku správce VO</t>
  </si>
  <si>
    <t>Odvoz demontovaných stožárů, výložníků, svítidel do 10km</t>
  </si>
  <si>
    <t>Připojení odboček drát do 10mm, uzemnění, včetně ošetření nátěrem</t>
  </si>
  <si>
    <t>Odvoz suti - beton do 20km, včetně likvidace</t>
  </si>
  <si>
    <t>SR 3k</t>
  </si>
  <si>
    <t>SR2</t>
  </si>
  <si>
    <t>vč.betonu</t>
  </si>
  <si>
    <t>kopaný písek</t>
  </si>
  <si>
    <t>Doprava osob a materiálu, územní vlivy</t>
  </si>
  <si>
    <t>červená s bleskem</t>
  </si>
  <si>
    <t>průměr 20mm</t>
  </si>
  <si>
    <t>průměr 50</t>
  </si>
  <si>
    <t xml:space="preserve">JB 12 BRNO, 168/133/89mm </t>
  </si>
  <si>
    <t xml:space="preserve">Odpojení starého vedení, odpojení odboček, zapojení odboček </t>
  </si>
  <si>
    <t>Ul. Mezní, Ústí nad Labem - veřejné osvětlení 2.úsek</t>
  </si>
  <si>
    <t>Trubka drenážní - chránička kabelů DN100 2,5m</t>
  </si>
  <si>
    <t>Uložení trubky drenážní - chránička kabelů pod komunikací</t>
  </si>
  <si>
    <t>DN100</t>
  </si>
  <si>
    <t>Vytýčení stávajících sítí všech správců</t>
  </si>
  <si>
    <t>Geodetické zaměření</t>
  </si>
  <si>
    <t>PD skutečného provedení</t>
  </si>
  <si>
    <t>Výložník obloukový na průměr 168</t>
  </si>
  <si>
    <t>VT special - 1000</t>
  </si>
  <si>
    <t>VTR 1-1000</t>
  </si>
  <si>
    <t>UD 1/89-500</t>
  </si>
  <si>
    <t>pod komunikaci 2x</t>
  </si>
  <si>
    <t xml:space="preserve">Smršťovací koncovka rozdělovací </t>
  </si>
  <si>
    <t>na kabel 4x16</t>
  </si>
  <si>
    <t>Smršťovací bužírka žlutozelená</t>
  </si>
  <si>
    <t>na FeZn10</t>
  </si>
  <si>
    <t>31W, 2700K</t>
  </si>
  <si>
    <t>69W, 4000K</t>
  </si>
  <si>
    <t>72W, 2700K</t>
  </si>
  <si>
    <t>doplní uchazeč</t>
  </si>
  <si>
    <t>Montáž smršťovací bužírky a koncovky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</si>
</sst>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č&quot;;[Red]\-#,##0\ &quot;Kč&quot;"/>
    <numFmt numFmtId="8" formatCode="#,##0.00\ &quot;Kč&quot;;[Red]\-#,##0.00\ &quot;Kč&quot;"/>
    <numFmt numFmtId="164" formatCode="#,##0\ &quot;Kč&quot;"/>
    <numFmt numFmtId="165" formatCode="#,##0.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164" fontId="0" fillId="0" borderId="4" xfId="0" applyNumberFormat="1" applyBorder="1"/>
    <xf numFmtId="0" fontId="0" fillId="0" borderId="3" xfId="0" applyBorder="1" applyAlignment="1">
      <alignment horizontal="center"/>
    </xf>
    <xf numFmtId="16" fontId="0" fillId="0" borderId="0" xfId="0" applyNumberFormat="1"/>
    <xf numFmtId="0" fontId="0" fillId="0" borderId="4" xfId="0" applyBorder="1"/>
    <xf numFmtId="0" fontId="1" fillId="0" borderId="5" xfId="0" applyFont="1" applyBorder="1" applyAlignment="1">
      <alignment horizontal="center"/>
    </xf>
    <xf numFmtId="164" fontId="0" fillId="0" borderId="0" xfId="0" applyNumberFormat="1"/>
    <xf numFmtId="164" fontId="3" fillId="0" borderId="4" xfId="0" applyNumberFormat="1" applyFont="1" applyBorder="1"/>
    <xf numFmtId="0" fontId="3" fillId="0" borderId="3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0" fillId="0" borderId="6" xfId="0" applyBorder="1" applyAlignment="1">
      <alignment horizontal="center"/>
    </xf>
    <xf numFmtId="0" fontId="6" fillId="3" borderId="0" xfId="0" applyFont="1" applyFill="1"/>
    <xf numFmtId="0" fontId="7" fillId="0" borderId="7" xfId="0" applyFont="1" applyBorder="1"/>
    <xf numFmtId="0" fontId="7" fillId="0" borderId="8" xfId="0" applyFont="1" applyBorder="1" applyAlignment="1">
      <alignment horizontal="center"/>
    </xf>
    <xf numFmtId="164" fontId="7" fillId="0" borderId="7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9" xfId="0" applyFont="1" applyBorder="1" applyAlignment="1">
      <alignment horizontal="center"/>
    </xf>
    <xf numFmtId="164" fontId="7" fillId="0" borderId="10" xfId="0" applyNumberFormat="1" applyFont="1" applyBorder="1"/>
    <xf numFmtId="164" fontId="0" fillId="0" borderId="6" xfId="0" applyNumberFormat="1" applyBorder="1"/>
    <xf numFmtId="164" fontId="7" fillId="0" borderId="9" xfId="0" applyNumberFormat="1" applyFont="1" applyBorder="1"/>
    <xf numFmtId="0" fontId="2" fillId="3" borderId="13" xfId="0" applyFont="1" applyFill="1" applyBorder="1"/>
    <xf numFmtId="164" fontId="2" fillId="3" borderId="13" xfId="0" applyNumberFormat="1" applyFont="1" applyFill="1" applyBorder="1"/>
    <xf numFmtId="0" fontId="1" fillId="0" borderId="14" xfId="0" applyFont="1" applyBorder="1" applyAlignment="1">
      <alignment horizontal="center"/>
    </xf>
    <xf numFmtId="164" fontId="1" fillId="0" borderId="14" xfId="0" applyNumberFormat="1" applyFont="1" applyBorder="1"/>
    <xf numFmtId="0" fontId="1" fillId="0" borderId="15" xfId="0" applyFont="1" applyBorder="1"/>
    <xf numFmtId="0" fontId="7" fillId="0" borderId="16" xfId="0" applyFont="1" applyBorder="1"/>
    <xf numFmtId="0" fontId="7" fillId="0" borderId="5" xfId="0" applyFont="1" applyBorder="1"/>
    <xf numFmtId="164" fontId="8" fillId="0" borderId="5" xfId="0" applyNumberFormat="1" applyFont="1" applyBorder="1"/>
    <xf numFmtId="0" fontId="7" fillId="0" borderId="5" xfId="0" applyFont="1" applyBorder="1" applyAlignment="1">
      <alignment horizontal="center"/>
    </xf>
    <xf numFmtId="164" fontId="7" fillId="0" borderId="17" xfId="0" applyNumberFormat="1" applyFont="1" applyBorder="1"/>
    <xf numFmtId="0" fontId="7" fillId="0" borderId="18" xfId="0" applyFont="1" applyBorder="1"/>
    <xf numFmtId="0" fontId="10" fillId="0" borderId="0" xfId="0" applyFont="1"/>
    <xf numFmtId="164" fontId="11" fillId="0" borderId="0" xfId="0" applyNumberFormat="1" applyFont="1"/>
    <xf numFmtId="0" fontId="11" fillId="0" borderId="0" xfId="0" applyFont="1"/>
    <xf numFmtId="0" fontId="12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3" fillId="0" borderId="0" xfId="0" applyFont="1" applyAlignment="1">
      <alignment horizontal="left" vertical="top" indent="1"/>
    </xf>
    <xf numFmtId="0" fontId="14" fillId="0" borderId="0" xfId="1" applyAlignment="1" applyProtection="1">
      <alignment horizontal="left" vertical="top" indent="1"/>
    </xf>
    <xf numFmtId="14" fontId="13" fillId="0" borderId="0" xfId="0" applyNumberFormat="1" applyFont="1" applyAlignment="1">
      <alignment horizontal="left" vertical="top" indent="1"/>
    </xf>
    <xf numFmtId="0" fontId="3" fillId="2" borderId="0" xfId="0" applyFont="1" applyFill="1"/>
    <xf numFmtId="0" fontId="0" fillId="2" borderId="0" xfId="0" applyFill="1"/>
    <xf numFmtId="164" fontId="0" fillId="2" borderId="0" xfId="0" applyNumberFormat="1" applyFill="1"/>
    <xf numFmtId="0" fontId="9" fillId="3" borderId="0" xfId="0" applyFont="1" applyFill="1"/>
    <xf numFmtId="0" fontId="0" fillId="3" borderId="0" xfId="0" applyFill="1"/>
    <xf numFmtId="0" fontId="0" fillId="2" borderId="3" xfId="0" applyFill="1" applyBorder="1"/>
    <xf numFmtId="0" fontId="0" fillId="2" borderId="4" xfId="0" applyFill="1" applyBorder="1"/>
    <xf numFmtId="0" fontId="7" fillId="2" borderId="7" xfId="0" applyFont="1" applyFill="1" applyBorder="1"/>
    <xf numFmtId="0" fontId="7" fillId="2" borderId="8" xfId="0" applyFont="1" applyFill="1" applyBorder="1"/>
    <xf numFmtId="164" fontId="8" fillId="2" borderId="7" xfId="0" applyNumberFormat="1" applyFont="1" applyFill="1" applyBorder="1"/>
    <xf numFmtId="0" fontId="7" fillId="2" borderId="7" xfId="0" applyFont="1" applyFill="1" applyBorder="1" applyAlignment="1">
      <alignment horizontal="center"/>
    </xf>
    <xf numFmtId="0" fontId="7" fillId="2" borderId="9" xfId="0" applyFont="1" applyFill="1" applyBorder="1"/>
    <xf numFmtId="164" fontId="8" fillId="2" borderId="9" xfId="0" applyNumberFormat="1" applyFont="1" applyFill="1" applyBorder="1"/>
    <xf numFmtId="0" fontId="7" fillId="2" borderId="9" xfId="0" applyFont="1" applyFill="1" applyBorder="1" applyAlignment="1">
      <alignment horizontal="center"/>
    </xf>
    <xf numFmtId="0" fontId="0" fillId="2" borderId="6" xfId="0" applyFill="1" applyBorder="1"/>
    <xf numFmtId="164" fontId="3" fillId="2" borderId="6" xfId="0" applyNumberFormat="1" applyFont="1" applyFill="1" applyBorder="1"/>
    <xf numFmtId="0" fontId="0" fillId="2" borderId="6" xfId="0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0" borderId="20" xfId="0" applyFont="1" applyBorder="1"/>
    <xf numFmtId="164" fontId="0" fillId="0" borderId="22" xfId="0" applyNumberFormat="1" applyBorder="1"/>
    <xf numFmtId="0" fontId="7" fillId="0" borderId="20" xfId="0" applyFont="1" applyBorder="1" applyAlignment="1">
      <alignment horizontal="right"/>
    </xf>
    <xf numFmtId="0" fontId="7" fillId="0" borderId="20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3" xfId="0" applyFill="1" applyBorder="1" applyAlignment="1">
      <alignment horizontal="center"/>
    </xf>
    <xf numFmtId="164" fontId="0" fillId="0" borderId="11" xfId="0" applyNumberFormat="1" applyBorder="1"/>
    <xf numFmtId="8" fontId="0" fillId="0" borderId="0" xfId="0" applyNumberFormat="1"/>
    <xf numFmtId="0" fontId="0" fillId="2" borderId="21" xfId="0" applyFill="1" applyBorder="1"/>
    <xf numFmtId="0" fontId="3" fillId="2" borderId="2" xfId="0" applyFont="1" applyFill="1" applyBorder="1"/>
    <xf numFmtId="0" fontId="0" fillId="2" borderId="2" xfId="0" applyFill="1" applyBorder="1"/>
    <xf numFmtId="0" fontId="3" fillId="2" borderId="4" xfId="0" applyFont="1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9" xfId="0" applyFill="1" applyBorder="1"/>
    <xf numFmtId="0" fontId="0" fillId="2" borderId="19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2" borderId="3" xfId="0" applyFont="1" applyFill="1" applyBorder="1"/>
    <xf numFmtId="0" fontId="3" fillId="2" borderId="4" xfId="0" applyFont="1" applyFill="1" applyBorder="1" applyAlignment="1">
      <alignment horizontal="center"/>
    </xf>
    <xf numFmtId="165" fontId="3" fillId="2" borderId="4" xfId="0" applyNumberFormat="1" applyFont="1" applyFill="1" applyBorder="1"/>
    <xf numFmtId="0" fontId="7" fillId="2" borderId="0" xfId="0" applyFont="1" applyFill="1"/>
    <xf numFmtId="164" fontId="8" fillId="2" borderId="0" xfId="0" applyNumberFormat="1" applyFont="1" applyFill="1"/>
    <xf numFmtId="0" fontId="7" fillId="2" borderId="0" xfId="0" applyFont="1" applyFill="1" applyAlignment="1">
      <alignment horizontal="center"/>
    </xf>
    <xf numFmtId="0" fontId="0" fillId="2" borderId="11" xfId="0" applyFill="1" applyBorder="1" applyAlignment="1">
      <alignment horizontal="center"/>
    </xf>
    <xf numFmtId="0" fontId="3" fillId="4" borderId="0" xfId="0" applyFont="1" applyFill="1"/>
    <xf numFmtId="0" fontId="0" fillId="4" borderId="0" xfId="0" applyFill="1"/>
    <xf numFmtId="6" fontId="3" fillId="4" borderId="4" xfId="0" applyNumberFormat="1" applyFont="1" applyFill="1" applyBorder="1"/>
    <xf numFmtId="164" fontId="3" fillId="4" borderId="4" xfId="0" applyNumberFormat="1" applyFont="1" applyFill="1" applyBorder="1"/>
    <xf numFmtId="8" fontId="3" fillId="5" borderId="4" xfId="0" applyNumberFormat="1" applyFont="1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etr.krupicka@plancon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view="pageBreakPreview" zoomScale="160" zoomScaleNormal="100" zoomScaleSheetLayoutView="160" workbookViewId="0">
      <selection activeCell="E13" sqref="E13"/>
    </sheetView>
  </sheetViews>
  <sheetFormatPr defaultRowHeight="14.4" x14ac:dyDescent="0.3"/>
  <cols>
    <col min="1" max="1" width="37.77734375" customWidth="1"/>
    <col min="2" max="2" width="23.109375" customWidth="1"/>
    <col min="7" max="7" width="12.6640625" customWidth="1"/>
  </cols>
  <sheetData>
    <row r="1" spans="1:7" ht="21" x14ac:dyDescent="0.4">
      <c r="A1" s="9" t="s">
        <v>40</v>
      </c>
    </row>
    <row r="2" spans="1:7" ht="17.399999999999999" x14ac:dyDescent="0.3">
      <c r="A2" s="10"/>
      <c r="B2" s="11"/>
      <c r="C2" s="10"/>
      <c r="D2" s="10"/>
      <c r="E2" s="10"/>
      <c r="F2" s="10"/>
      <c r="G2" s="10"/>
    </row>
    <row r="3" spans="1:7" ht="17.399999999999999" x14ac:dyDescent="0.3">
      <c r="A3" s="47" t="s">
        <v>106</v>
      </c>
      <c r="B3" s="48"/>
      <c r="C3" s="48"/>
      <c r="D3" s="48"/>
      <c r="E3" s="48"/>
      <c r="F3" s="10"/>
      <c r="G3" s="10"/>
    </row>
    <row r="4" spans="1:7" ht="17.399999999999999" x14ac:dyDescent="0.3">
      <c r="A4" s="36" t="s">
        <v>23</v>
      </c>
      <c r="B4" s="37">
        <f>'2.úsek'!F32</f>
        <v>0</v>
      </c>
      <c r="C4" s="38" t="s">
        <v>16</v>
      </c>
      <c r="F4" s="10"/>
      <c r="G4" s="10"/>
    </row>
    <row r="5" spans="1:7" ht="17.399999999999999" x14ac:dyDescent="0.3">
      <c r="A5" s="38" t="s">
        <v>45</v>
      </c>
      <c r="B5" s="37">
        <f>'2.úsek'!F69</f>
        <v>0</v>
      </c>
      <c r="C5" s="38" t="s">
        <v>16</v>
      </c>
      <c r="F5" s="10"/>
      <c r="G5" s="10"/>
    </row>
    <row r="6" spans="1:7" ht="17.399999999999999" x14ac:dyDescent="0.3">
      <c r="A6" s="38" t="s">
        <v>29</v>
      </c>
      <c r="B6" s="37">
        <f>'2.úsek'!F76</f>
        <v>0</v>
      </c>
      <c r="C6" s="38" t="s">
        <v>16</v>
      </c>
      <c r="F6" s="10"/>
      <c r="G6" s="10"/>
    </row>
    <row r="7" spans="1:7" ht="17.399999999999999" x14ac:dyDescent="0.3">
      <c r="A7" s="38" t="s">
        <v>112</v>
      </c>
      <c r="B7" s="37">
        <v>0</v>
      </c>
      <c r="C7" s="38" t="s">
        <v>16</v>
      </c>
      <c r="D7" s="89" t="s">
        <v>125</v>
      </c>
      <c r="E7" s="90"/>
      <c r="F7" s="10"/>
      <c r="G7" s="10"/>
    </row>
    <row r="8" spans="1:7" ht="17.399999999999999" x14ac:dyDescent="0.3">
      <c r="A8" s="38" t="s">
        <v>100</v>
      </c>
      <c r="B8" s="37">
        <v>0</v>
      </c>
      <c r="C8" s="38" t="s">
        <v>16</v>
      </c>
      <c r="D8" s="89" t="s">
        <v>125</v>
      </c>
      <c r="E8" s="90"/>
      <c r="F8" s="10"/>
      <c r="G8" s="10"/>
    </row>
    <row r="9" spans="1:7" ht="17.399999999999999" x14ac:dyDescent="0.3">
      <c r="A9" s="10" t="s">
        <v>15</v>
      </c>
      <c r="B9" s="11">
        <f>SUM(B4:B8)</f>
        <v>0</v>
      </c>
      <c r="C9" s="10" t="s">
        <v>16</v>
      </c>
      <c r="D9" s="10"/>
      <c r="E9" s="10"/>
      <c r="F9" s="10"/>
      <c r="G9" s="10"/>
    </row>
    <row r="10" spans="1:7" ht="17.399999999999999" x14ac:dyDescent="0.3">
      <c r="A10" s="10"/>
      <c r="B10" s="11"/>
      <c r="C10" s="10"/>
      <c r="D10" s="10"/>
      <c r="E10" s="10"/>
      <c r="F10" s="10"/>
      <c r="G10" s="10"/>
    </row>
    <row r="11" spans="1:7" ht="17.399999999999999" x14ac:dyDescent="0.3">
      <c r="A11" s="10"/>
      <c r="B11" s="11"/>
      <c r="C11" s="10"/>
      <c r="D11" s="10"/>
      <c r="E11" s="10"/>
      <c r="F11" s="10"/>
      <c r="G11" s="10"/>
    </row>
    <row r="12" spans="1:7" ht="17.399999999999999" x14ac:dyDescent="0.3">
      <c r="A12" s="40" t="s">
        <v>36</v>
      </c>
      <c r="B12" s="41" t="s">
        <v>39</v>
      </c>
      <c r="C12" s="10"/>
      <c r="D12" s="10"/>
      <c r="E12" s="10"/>
      <c r="F12" s="10"/>
      <c r="G12" s="10"/>
    </row>
    <row r="13" spans="1:7" ht="17.399999999999999" x14ac:dyDescent="0.3">
      <c r="A13" s="40" t="s">
        <v>37</v>
      </c>
      <c r="B13" s="42" t="s">
        <v>52</v>
      </c>
      <c r="C13" s="10"/>
      <c r="D13" s="10"/>
      <c r="E13" s="10"/>
      <c r="F13" s="10"/>
      <c r="G13" s="10"/>
    </row>
    <row r="14" spans="1:7" ht="17.399999999999999" x14ac:dyDescent="0.3">
      <c r="A14" s="40" t="s">
        <v>38</v>
      </c>
      <c r="B14" s="43">
        <v>45093</v>
      </c>
      <c r="C14" s="10"/>
      <c r="D14" s="10"/>
      <c r="E14" s="10"/>
      <c r="F14" s="10"/>
      <c r="G14" s="10"/>
    </row>
    <row r="15" spans="1:7" ht="17.399999999999999" x14ac:dyDescent="0.3">
      <c r="A15" s="39"/>
      <c r="B15" s="39"/>
      <c r="C15" s="10"/>
      <c r="D15" s="10"/>
      <c r="E15" s="10"/>
      <c r="F15" s="10"/>
      <c r="G15" s="10"/>
    </row>
    <row r="16" spans="1:7" ht="17.399999999999999" x14ac:dyDescent="0.3">
      <c r="A16" s="39" t="s">
        <v>53</v>
      </c>
      <c r="B16" s="39"/>
      <c r="C16" s="10"/>
      <c r="D16" s="10"/>
      <c r="E16" s="10"/>
      <c r="F16" s="10"/>
      <c r="G16" s="10"/>
    </row>
    <row r="17" spans="1:7" ht="17.399999999999999" x14ac:dyDescent="0.3">
      <c r="A17" s="39" t="s">
        <v>47</v>
      </c>
      <c r="B17" s="39"/>
      <c r="C17" s="10"/>
      <c r="D17" s="10"/>
      <c r="E17" s="10"/>
      <c r="F17" s="10"/>
      <c r="G17" s="10"/>
    </row>
    <row r="18" spans="1:7" ht="17.399999999999999" x14ac:dyDescent="0.3">
      <c r="A18" s="39" t="s">
        <v>49</v>
      </c>
      <c r="B18" s="39"/>
      <c r="C18" s="10"/>
      <c r="D18" s="10"/>
      <c r="E18" s="10"/>
      <c r="F18" s="10"/>
      <c r="G18" s="10"/>
    </row>
    <row r="19" spans="1:7" ht="17.399999999999999" x14ac:dyDescent="0.3">
      <c r="A19" s="39"/>
      <c r="B19" s="39"/>
      <c r="C19" s="10"/>
      <c r="D19" s="10"/>
      <c r="E19" s="10"/>
      <c r="F19" s="10"/>
      <c r="G19" s="10"/>
    </row>
    <row r="20" spans="1:7" x14ac:dyDescent="0.3">
      <c r="A20" s="39"/>
      <c r="B20" s="39"/>
    </row>
    <row r="21" spans="1:7" x14ac:dyDescent="0.3">
      <c r="A21" s="39"/>
      <c r="B21" s="39"/>
    </row>
  </sheetData>
  <hyperlinks>
    <hyperlink ref="B13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80" orientation="portrait" r:id="rId2"/>
  <rowBreaks count="1" manualBreakCount="1">
    <brk id="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82"/>
  <sheetViews>
    <sheetView view="pageBreakPreview" topLeftCell="A28" zoomScaleNormal="100" zoomScaleSheetLayoutView="100" workbookViewId="0">
      <selection activeCell="F32" sqref="F32"/>
    </sheetView>
  </sheetViews>
  <sheetFormatPr defaultColWidth="8.88671875" defaultRowHeight="14.4" x14ac:dyDescent="0.3"/>
  <cols>
    <col min="1" max="1" width="71.44140625" customWidth="1"/>
    <col min="2" max="2" width="27.88671875" customWidth="1"/>
    <col min="3" max="3" width="13.88671875" bestFit="1" customWidth="1"/>
    <col min="4" max="4" width="13" customWidth="1"/>
    <col min="5" max="5" width="11.33203125" customWidth="1"/>
    <col min="6" max="6" width="22.6640625" bestFit="1" customWidth="1"/>
    <col min="7" max="7" width="14.5546875" bestFit="1" customWidth="1"/>
    <col min="8" max="8" width="11.44140625" bestFit="1" customWidth="1"/>
  </cols>
  <sheetData>
    <row r="1" spans="1:8" ht="15.6" x14ac:dyDescent="0.3">
      <c r="A1" s="47" t="s">
        <v>106</v>
      </c>
      <c r="B1" s="48"/>
      <c r="C1" s="48"/>
      <c r="D1" s="48"/>
      <c r="E1" s="48"/>
    </row>
    <row r="2" spans="1:8" ht="18.600000000000001" thickBot="1" x14ac:dyDescent="0.4">
      <c r="A2" s="13"/>
    </row>
    <row r="3" spans="1:8" ht="16.2" thickBot="1" x14ac:dyDescent="0.35">
      <c r="A3" s="64" t="s">
        <v>23</v>
      </c>
      <c r="B3" s="64" t="s">
        <v>26</v>
      </c>
      <c r="C3" s="66" t="s">
        <v>25</v>
      </c>
      <c r="D3" s="67" t="s">
        <v>18</v>
      </c>
      <c r="E3" s="67" t="s">
        <v>17</v>
      </c>
      <c r="F3" s="18" t="s">
        <v>22</v>
      </c>
    </row>
    <row r="4" spans="1:8" x14ac:dyDescent="0.3">
      <c r="A4" s="73" t="s">
        <v>60</v>
      </c>
      <c r="B4" s="79" t="s">
        <v>104</v>
      </c>
      <c r="C4" s="93">
        <v>0</v>
      </c>
      <c r="D4" s="80">
        <v>2</v>
      </c>
      <c r="E4" s="68" t="s">
        <v>12</v>
      </c>
      <c r="F4" s="65">
        <f t="shared" ref="F4:F9" si="0">C4*D4</f>
        <v>0</v>
      </c>
      <c r="H4" s="72"/>
    </row>
    <row r="5" spans="1:8" x14ac:dyDescent="0.3">
      <c r="A5" s="73" t="s">
        <v>60</v>
      </c>
      <c r="B5" s="79" t="s">
        <v>61</v>
      </c>
      <c r="C5" s="93">
        <v>0</v>
      </c>
      <c r="D5" s="80">
        <v>2</v>
      </c>
      <c r="E5" s="68" t="s">
        <v>12</v>
      </c>
      <c r="F5" s="65">
        <f t="shared" ref="F5" si="1">C5*D5</f>
        <v>0</v>
      </c>
      <c r="H5" s="72"/>
    </row>
    <row r="6" spans="1:8" x14ac:dyDescent="0.3">
      <c r="A6" s="58" t="s">
        <v>64</v>
      </c>
      <c r="B6" s="79" t="s">
        <v>116</v>
      </c>
      <c r="C6" s="93">
        <v>0</v>
      </c>
      <c r="D6" s="80">
        <v>1</v>
      </c>
      <c r="E6" s="68" t="s">
        <v>12</v>
      </c>
      <c r="F6" s="65">
        <f t="shared" ref="F6" si="2">C6*D6</f>
        <v>0</v>
      </c>
      <c r="H6" s="72"/>
    </row>
    <row r="7" spans="1:8" x14ac:dyDescent="0.3">
      <c r="A7" s="58" t="s">
        <v>113</v>
      </c>
      <c r="B7" s="79" t="s">
        <v>115</v>
      </c>
      <c r="C7" s="93">
        <v>0</v>
      </c>
      <c r="D7" s="80">
        <v>6</v>
      </c>
      <c r="E7" s="68" t="s">
        <v>12</v>
      </c>
      <c r="F7" s="65">
        <f t="shared" ref="F7" si="3">C7*D7</f>
        <v>0</v>
      </c>
      <c r="G7" s="3"/>
      <c r="H7" s="72"/>
    </row>
    <row r="8" spans="1:8" x14ac:dyDescent="0.3">
      <c r="A8" s="58" t="s">
        <v>113</v>
      </c>
      <c r="B8" s="79" t="s">
        <v>114</v>
      </c>
      <c r="C8" s="93">
        <v>0</v>
      </c>
      <c r="D8" s="80">
        <v>1</v>
      </c>
      <c r="E8" s="68" t="s">
        <v>12</v>
      </c>
      <c r="F8" s="65">
        <f t="shared" ref="F8" si="4">C8*D8</f>
        <v>0</v>
      </c>
      <c r="G8" s="3"/>
      <c r="H8" s="72"/>
    </row>
    <row r="9" spans="1:8" x14ac:dyDescent="0.3">
      <c r="A9" s="74" t="s">
        <v>51</v>
      </c>
      <c r="B9" s="49" t="s">
        <v>65</v>
      </c>
      <c r="C9" s="93">
        <v>0</v>
      </c>
      <c r="D9" s="81">
        <v>11</v>
      </c>
      <c r="E9" s="2" t="s">
        <v>12</v>
      </c>
      <c r="F9" s="1">
        <f t="shared" si="0"/>
        <v>0</v>
      </c>
      <c r="G9" s="3"/>
      <c r="H9" s="72"/>
    </row>
    <row r="10" spans="1:8" x14ac:dyDescent="0.3">
      <c r="A10" s="74" t="s">
        <v>66</v>
      </c>
      <c r="B10" s="49" t="s">
        <v>67</v>
      </c>
      <c r="C10" s="93">
        <v>0</v>
      </c>
      <c r="D10" s="81">
        <v>7</v>
      </c>
      <c r="E10" s="2" t="s">
        <v>12</v>
      </c>
      <c r="F10" s="1">
        <f t="shared" ref="F10:F12" si="5">C10*D10</f>
        <v>0</v>
      </c>
      <c r="G10" s="3"/>
      <c r="H10" s="72"/>
    </row>
    <row r="11" spans="1:8" x14ac:dyDescent="0.3">
      <c r="A11" s="74" t="s">
        <v>69</v>
      </c>
      <c r="B11" s="49" t="s">
        <v>68</v>
      </c>
      <c r="C11" s="93">
        <v>0</v>
      </c>
      <c r="D11" s="81">
        <v>5</v>
      </c>
      <c r="E11" s="2" t="s">
        <v>12</v>
      </c>
      <c r="F11" s="1">
        <f t="shared" si="5"/>
        <v>0</v>
      </c>
      <c r="G11" s="3"/>
      <c r="H11" s="72"/>
    </row>
    <row r="12" spans="1:8" x14ac:dyDescent="0.3">
      <c r="A12" s="74" t="s">
        <v>71</v>
      </c>
      <c r="B12" s="49" t="s">
        <v>70</v>
      </c>
      <c r="C12" s="93">
        <v>0</v>
      </c>
      <c r="D12" s="81">
        <v>14</v>
      </c>
      <c r="E12" s="2" t="s">
        <v>12</v>
      </c>
      <c r="F12" s="1">
        <f t="shared" si="5"/>
        <v>0</v>
      </c>
      <c r="G12" s="3"/>
      <c r="H12" s="72"/>
    </row>
    <row r="13" spans="1:8" x14ac:dyDescent="0.3">
      <c r="A13" s="74" t="s">
        <v>54</v>
      </c>
      <c r="B13" s="49" t="s">
        <v>122</v>
      </c>
      <c r="C13" s="93">
        <v>0</v>
      </c>
      <c r="D13" s="81">
        <v>7</v>
      </c>
      <c r="E13" s="2" t="s">
        <v>12</v>
      </c>
      <c r="F13" s="1">
        <f>C13*D13</f>
        <v>0</v>
      </c>
      <c r="G13" s="3"/>
      <c r="H13" s="72"/>
    </row>
    <row r="14" spans="1:8" x14ac:dyDescent="0.3">
      <c r="A14" s="74" t="s">
        <v>54</v>
      </c>
      <c r="B14" s="49" t="s">
        <v>124</v>
      </c>
      <c r="C14" s="93">
        <v>0</v>
      </c>
      <c r="D14" s="81">
        <v>2</v>
      </c>
      <c r="E14" s="2" t="s">
        <v>12</v>
      </c>
      <c r="F14" s="1">
        <f>C14*D14</f>
        <v>0</v>
      </c>
      <c r="G14" s="3"/>
      <c r="H14" s="72"/>
    </row>
    <row r="15" spans="1:8" x14ac:dyDescent="0.3">
      <c r="A15" s="74" t="s">
        <v>55</v>
      </c>
      <c r="B15" s="49" t="s">
        <v>123</v>
      </c>
      <c r="C15" s="93">
        <v>0</v>
      </c>
      <c r="D15" s="81">
        <v>2</v>
      </c>
      <c r="E15" s="2" t="s">
        <v>12</v>
      </c>
      <c r="F15" s="1">
        <f t="shared" ref="F15:F68" si="6">C15*D15</f>
        <v>0</v>
      </c>
      <c r="G15" s="3"/>
      <c r="H15" s="72"/>
    </row>
    <row r="16" spans="1:8" x14ac:dyDescent="0.3">
      <c r="A16" s="74" t="s">
        <v>6</v>
      </c>
      <c r="B16" s="82" t="s">
        <v>59</v>
      </c>
      <c r="C16" s="93">
        <v>0</v>
      </c>
      <c r="D16" s="83">
        <v>350</v>
      </c>
      <c r="E16" s="8" t="s">
        <v>11</v>
      </c>
      <c r="F16" s="1">
        <f t="shared" si="6"/>
        <v>0</v>
      </c>
      <c r="H16" s="72"/>
    </row>
    <row r="17" spans="1:8" x14ac:dyDescent="0.3">
      <c r="A17" s="74" t="s">
        <v>118</v>
      </c>
      <c r="B17" s="82" t="s">
        <v>119</v>
      </c>
      <c r="C17" s="93">
        <v>0</v>
      </c>
      <c r="D17" s="83">
        <v>20</v>
      </c>
      <c r="E17" s="8" t="s">
        <v>12</v>
      </c>
      <c r="F17" s="1">
        <f t="shared" si="6"/>
        <v>0</v>
      </c>
      <c r="H17" s="72"/>
    </row>
    <row r="18" spans="1:8" x14ac:dyDescent="0.3">
      <c r="A18" s="74" t="s">
        <v>62</v>
      </c>
      <c r="B18" s="82" t="s">
        <v>63</v>
      </c>
      <c r="C18" s="93">
        <v>0</v>
      </c>
      <c r="D18" s="83">
        <v>150</v>
      </c>
      <c r="E18" s="8" t="s">
        <v>11</v>
      </c>
      <c r="F18" s="1">
        <f t="shared" si="6"/>
        <v>0</v>
      </c>
      <c r="H18" s="72"/>
    </row>
    <row r="19" spans="1:8" x14ac:dyDescent="0.3">
      <c r="A19" s="74" t="s">
        <v>79</v>
      </c>
      <c r="B19" s="82" t="s">
        <v>73</v>
      </c>
      <c r="C19" s="93">
        <v>0</v>
      </c>
      <c r="D19" s="83">
        <v>7</v>
      </c>
      <c r="E19" s="8" t="s">
        <v>12</v>
      </c>
      <c r="F19" s="1">
        <f t="shared" si="6"/>
        <v>0</v>
      </c>
      <c r="H19" s="72"/>
    </row>
    <row r="20" spans="1:8" x14ac:dyDescent="0.3">
      <c r="A20" s="75" t="s">
        <v>56</v>
      </c>
      <c r="B20" s="49" t="s">
        <v>96</v>
      </c>
      <c r="C20" s="93">
        <v>0</v>
      </c>
      <c r="D20" s="81">
        <v>22</v>
      </c>
      <c r="E20" s="2" t="s">
        <v>12</v>
      </c>
      <c r="F20" s="1">
        <f t="shared" si="6"/>
        <v>0</v>
      </c>
      <c r="G20" s="3"/>
      <c r="H20" s="72"/>
    </row>
    <row r="21" spans="1:8" x14ac:dyDescent="0.3">
      <c r="A21" s="75" t="s">
        <v>57</v>
      </c>
      <c r="B21" s="49" t="s">
        <v>97</v>
      </c>
      <c r="C21" s="93">
        <v>0</v>
      </c>
      <c r="D21" s="81">
        <v>24</v>
      </c>
      <c r="E21" s="2" t="s">
        <v>12</v>
      </c>
      <c r="F21" s="1">
        <f t="shared" si="6"/>
        <v>0</v>
      </c>
      <c r="G21" s="3"/>
      <c r="H21" s="72"/>
    </row>
    <row r="22" spans="1:8" x14ac:dyDescent="0.3">
      <c r="A22" s="75" t="s">
        <v>41</v>
      </c>
      <c r="B22" s="49" t="s">
        <v>74</v>
      </c>
      <c r="C22" s="93">
        <v>0</v>
      </c>
      <c r="D22" s="81">
        <v>11</v>
      </c>
      <c r="E22" s="70" t="s">
        <v>12</v>
      </c>
      <c r="F22" s="1">
        <f t="shared" si="6"/>
        <v>0</v>
      </c>
      <c r="G22" s="3"/>
      <c r="H22" s="72"/>
    </row>
    <row r="23" spans="1:8" x14ac:dyDescent="0.3">
      <c r="A23" s="75" t="s">
        <v>78</v>
      </c>
      <c r="B23" s="49" t="s">
        <v>75</v>
      </c>
      <c r="C23" s="93">
        <v>0</v>
      </c>
      <c r="D23" s="81">
        <v>325</v>
      </c>
      <c r="E23" s="70" t="s">
        <v>13</v>
      </c>
      <c r="F23" s="1">
        <f t="shared" si="6"/>
        <v>0</v>
      </c>
      <c r="G23" s="3"/>
      <c r="H23" s="72"/>
    </row>
    <row r="24" spans="1:8" x14ac:dyDescent="0.3">
      <c r="A24" s="50" t="s">
        <v>77</v>
      </c>
      <c r="B24" s="49" t="s">
        <v>76</v>
      </c>
      <c r="C24" s="93">
        <v>0</v>
      </c>
      <c r="D24" s="81">
        <v>25</v>
      </c>
      <c r="E24" s="2" t="s">
        <v>13</v>
      </c>
      <c r="F24" s="1">
        <f t="shared" si="6"/>
        <v>0</v>
      </c>
      <c r="G24" s="3"/>
      <c r="H24" s="72"/>
    </row>
    <row r="25" spans="1:8" x14ac:dyDescent="0.3">
      <c r="A25" s="50" t="s">
        <v>120</v>
      </c>
      <c r="B25" s="49" t="s">
        <v>121</v>
      </c>
      <c r="C25" s="93">
        <v>0</v>
      </c>
      <c r="D25" s="81">
        <v>14</v>
      </c>
      <c r="E25" s="2" t="s">
        <v>11</v>
      </c>
      <c r="F25" s="1">
        <f t="shared" si="6"/>
        <v>0</v>
      </c>
      <c r="G25" s="3"/>
      <c r="H25" s="72"/>
    </row>
    <row r="26" spans="1:8" x14ac:dyDescent="0.3">
      <c r="A26" s="76" t="s">
        <v>0</v>
      </c>
      <c r="B26" s="49" t="s">
        <v>103</v>
      </c>
      <c r="C26" s="93">
        <v>0</v>
      </c>
      <c r="D26" s="83">
        <v>325</v>
      </c>
      <c r="E26" s="8" t="s">
        <v>11</v>
      </c>
      <c r="F26" s="1">
        <f t="shared" si="6"/>
        <v>0</v>
      </c>
      <c r="G26" s="3"/>
      <c r="H26" s="72"/>
    </row>
    <row r="27" spans="1:8" x14ac:dyDescent="0.3">
      <c r="A27" s="76" t="s">
        <v>72</v>
      </c>
      <c r="B27" s="49" t="s">
        <v>73</v>
      </c>
      <c r="C27" s="93">
        <v>0</v>
      </c>
      <c r="D27" s="83">
        <v>7</v>
      </c>
      <c r="E27" s="8" t="s">
        <v>12</v>
      </c>
      <c r="F27" s="1">
        <f t="shared" si="6"/>
        <v>0</v>
      </c>
      <c r="G27" s="3"/>
      <c r="H27" s="72"/>
    </row>
    <row r="28" spans="1:8" x14ac:dyDescent="0.3">
      <c r="A28" s="50" t="s">
        <v>1</v>
      </c>
      <c r="B28" s="49" t="s">
        <v>101</v>
      </c>
      <c r="C28" s="93">
        <v>0</v>
      </c>
      <c r="D28" s="81">
        <v>325</v>
      </c>
      <c r="E28" s="2" t="s">
        <v>11</v>
      </c>
      <c r="F28" s="1">
        <f>C28*D28</f>
        <v>0</v>
      </c>
      <c r="G28" s="3"/>
      <c r="H28" s="72"/>
    </row>
    <row r="29" spans="1:8" x14ac:dyDescent="0.3">
      <c r="A29" s="50" t="s">
        <v>81</v>
      </c>
      <c r="B29" s="49" t="s">
        <v>80</v>
      </c>
      <c r="C29" s="93">
        <v>0</v>
      </c>
      <c r="D29" s="81">
        <v>1</v>
      </c>
      <c r="E29" s="2" t="s">
        <v>12</v>
      </c>
      <c r="F29" s="1">
        <f>C29*D29</f>
        <v>0</v>
      </c>
      <c r="G29" s="3"/>
      <c r="H29" s="72"/>
    </row>
    <row r="30" spans="1:8" x14ac:dyDescent="0.3">
      <c r="A30" s="50" t="s">
        <v>107</v>
      </c>
      <c r="B30" s="49" t="s">
        <v>117</v>
      </c>
      <c r="C30" s="93">
        <v>0</v>
      </c>
      <c r="D30" s="81">
        <v>10</v>
      </c>
      <c r="E30" s="2" t="s">
        <v>12</v>
      </c>
      <c r="F30" s="1">
        <f>C30*D30</f>
        <v>0</v>
      </c>
      <c r="G30" s="3"/>
      <c r="H30" s="72"/>
    </row>
    <row r="31" spans="1:8" x14ac:dyDescent="0.3">
      <c r="A31" s="50" t="s">
        <v>7</v>
      </c>
      <c r="B31" s="49" t="s">
        <v>4</v>
      </c>
      <c r="C31" s="84">
        <f>SUM(F4:F29)*(D31/100)</f>
        <v>0</v>
      </c>
      <c r="D31" s="81">
        <v>2</v>
      </c>
      <c r="E31" s="2" t="s">
        <v>20</v>
      </c>
      <c r="F31" s="1">
        <f>C31</f>
        <v>0</v>
      </c>
      <c r="G31" s="3"/>
      <c r="H31" s="72"/>
    </row>
    <row r="32" spans="1:8" ht="16.2" thickBot="1" x14ac:dyDescent="0.35">
      <c r="A32" s="51" t="s">
        <v>24</v>
      </c>
      <c r="B32" s="52"/>
      <c r="C32" s="53"/>
      <c r="D32" s="54"/>
      <c r="E32" s="15"/>
      <c r="F32" s="16">
        <f>SUM(F4:F31)</f>
        <v>0</v>
      </c>
      <c r="G32" s="3"/>
    </row>
    <row r="33" spans="1:8" ht="16.2" thickTop="1" x14ac:dyDescent="0.3">
      <c r="A33" s="55"/>
      <c r="B33" s="55"/>
      <c r="C33" s="56"/>
      <c r="D33" s="57"/>
      <c r="E33" s="21"/>
      <c r="F33" s="24"/>
      <c r="G33" s="3"/>
    </row>
    <row r="34" spans="1:8" ht="15" thickBot="1" x14ac:dyDescent="0.35">
      <c r="A34" s="45"/>
      <c r="B34" s="58"/>
      <c r="C34" s="59"/>
      <c r="D34" s="60"/>
      <c r="E34" s="12"/>
      <c r="F34" s="23"/>
      <c r="G34" s="3"/>
    </row>
    <row r="35" spans="1:8" ht="16.2" thickBot="1" x14ac:dyDescent="0.35">
      <c r="A35" s="61" t="s">
        <v>45</v>
      </c>
      <c r="B35" s="61" t="s">
        <v>26</v>
      </c>
      <c r="C35" s="62" t="s">
        <v>25</v>
      </c>
      <c r="D35" s="63" t="s">
        <v>18</v>
      </c>
      <c r="E35" s="19" t="s">
        <v>17</v>
      </c>
      <c r="F35" s="18" t="s">
        <v>22</v>
      </c>
      <c r="G35" s="3"/>
    </row>
    <row r="36" spans="1:8" x14ac:dyDescent="0.3">
      <c r="A36" s="75" t="s">
        <v>42</v>
      </c>
      <c r="B36" s="49"/>
      <c r="C36" s="91">
        <v>0</v>
      </c>
      <c r="D36" s="81">
        <v>24</v>
      </c>
      <c r="E36" s="2" t="s">
        <v>19</v>
      </c>
      <c r="F36" s="1">
        <f>C36*D36</f>
        <v>0</v>
      </c>
      <c r="G36" s="3"/>
      <c r="H36" s="72"/>
    </row>
    <row r="37" spans="1:8" x14ac:dyDescent="0.3">
      <c r="A37" s="50" t="s">
        <v>21</v>
      </c>
      <c r="B37" s="49"/>
      <c r="C37" s="91">
        <v>0</v>
      </c>
      <c r="D37" s="81">
        <v>9</v>
      </c>
      <c r="E37" s="2" t="s">
        <v>19</v>
      </c>
      <c r="F37" s="1">
        <f>C37*D37</f>
        <v>0</v>
      </c>
      <c r="G37" s="3"/>
      <c r="H37" s="72"/>
    </row>
    <row r="38" spans="1:8" x14ac:dyDescent="0.3">
      <c r="A38" s="50" t="s">
        <v>105</v>
      </c>
      <c r="B38" s="49"/>
      <c r="C38" s="91">
        <v>0</v>
      </c>
      <c r="D38" s="81">
        <v>6</v>
      </c>
      <c r="E38" s="2" t="s">
        <v>19</v>
      </c>
      <c r="F38" s="1">
        <f>C38*D38</f>
        <v>0</v>
      </c>
      <c r="G38" s="3"/>
      <c r="H38" s="72"/>
    </row>
    <row r="39" spans="1:8" x14ac:dyDescent="0.3">
      <c r="A39" s="50" t="s">
        <v>8</v>
      </c>
      <c r="B39" s="49"/>
      <c r="C39" s="91">
        <v>0</v>
      </c>
      <c r="D39" s="81">
        <v>325</v>
      </c>
      <c r="E39" s="2" t="s">
        <v>11</v>
      </c>
      <c r="F39" s="1">
        <f t="shared" si="6"/>
        <v>0</v>
      </c>
      <c r="G39" s="3"/>
      <c r="H39" s="72"/>
    </row>
    <row r="40" spans="1:8" x14ac:dyDescent="0.3">
      <c r="A40" s="50" t="s">
        <v>9</v>
      </c>
      <c r="B40" s="49"/>
      <c r="C40" s="91">
        <v>0</v>
      </c>
      <c r="D40" s="81">
        <v>4</v>
      </c>
      <c r="E40" s="2" t="s">
        <v>12</v>
      </c>
      <c r="F40" s="1">
        <f t="shared" si="6"/>
        <v>0</v>
      </c>
      <c r="G40" s="3"/>
      <c r="H40" s="72"/>
    </row>
    <row r="41" spans="1:8" x14ac:dyDescent="0.3">
      <c r="A41" s="50" t="s">
        <v>82</v>
      </c>
      <c r="B41" s="49"/>
      <c r="C41" s="91">
        <v>0</v>
      </c>
      <c r="D41" s="81">
        <v>7</v>
      </c>
      <c r="E41" s="2" t="s">
        <v>12</v>
      </c>
      <c r="F41" s="1">
        <f t="shared" si="6"/>
        <v>0</v>
      </c>
      <c r="G41" s="3"/>
      <c r="H41" s="72"/>
    </row>
    <row r="42" spans="1:8" x14ac:dyDescent="0.3">
      <c r="A42" s="50" t="s">
        <v>83</v>
      </c>
      <c r="B42" s="49"/>
      <c r="C42" s="91">
        <v>0</v>
      </c>
      <c r="D42" s="81">
        <v>15</v>
      </c>
      <c r="E42" s="2" t="s">
        <v>19</v>
      </c>
      <c r="F42" s="1">
        <f t="shared" si="6"/>
        <v>0</v>
      </c>
      <c r="G42" s="3"/>
      <c r="H42" s="72"/>
    </row>
    <row r="43" spans="1:8" x14ac:dyDescent="0.3">
      <c r="A43" s="50" t="s">
        <v>84</v>
      </c>
      <c r="B43" s="49" t="s">
        <v>98</v>
      </c>
      <c r="C43" s="91">
        <v>0</v>
      </c>
      <c r="D43" s="81">
        <v>7</v>
      </c>
      <c r="E43" s="2" t="s">
        <v>12</v>
      </c>
      <c r="F43" s="1">
        <f t="shared" si="6"/>
        <v>0</v>
      </c>
      <c r="G43" s="3"/>
      <c r="H43" s="72"/>
    </row>
    <row r="44" spans="1:8" x14ac:dyDescent="0.3">
      <c r="A44" s="50" t="s">
        <v>43</v>
      </c>
      <c r="B44" s="49" t="s">
        <v>99</v>
      </c>
      <c r="C44" s="91">
        <v>0</v>
      </c>
      <c r="D44" s="81">
        <v>20</v>
      </c>
      <c r="E44" s="2" t="s">
        <v>10</v>
      </c>
      <c r="F44" s="1">
        <f t="shared" si="6"/>
        <v>0</v>
      </c>
      <c r="G44" s="3"/>
      <c r="H44" s="72"/>
    </row>
    <row r="45" spans="1:8" x14ac:dyDescent="0.3">
      <c r="A45" s="50" t="s">
        <v>44</v>
      </c>
      <c r="B45" s="49"/>
      <c r="C45" s="91">
        <v>0</v>
      </c>
      <c r="D45" s="81">
        <v>325</v>
      </c>
      <c r="E45" s="2" t="s">
        <v>11</v>
      </c>
      <c r="F45" s="1">
        <f t="shared" si="6"/>
        <v>0</v>
      </c>
      <c r="G45" s="3"/>
      <c r="H45" s="72"/>
    </row>
    <row r="46" spans="1:8" x14ac:dyDescent="0.3">
      <c r="A46" s="50" t="s">
        <v>31</v>
      </c>
      <c r="B46" s="49" t="s">
        <v>32</v>
      </c>
      <c r="C46" s="91">
        <v>0</v>
      </c>
      <c r="D46" s="81">
        <v>4</v>
      </c>
      <c r="E46" s="2" t="s">
        <v>12</v>
      </c>
      <c r="F46" s="1">
        <f t="shared" si="6"/>
        <v>0</v>
      </c>
      <c r="G46" s="3"/>
      <c r="H46" s="72"/>
    </row>
    <row r="47" spans="1:8" x14ac:dyDescent="0.3">
      <c r="A47" s="50" t="s">
        <v>88</v>
      </c>
      <c r="B47" s="49" t="s">
        <v>102</v>
      </c>
      <c r="C47" s="91">
        <v>0</v>
      </c>
      <c r="D47" s="81">
        <v>16</v>
      </c>
      <c r="E47" s="2" t="s">
        <v>19</v>
      </c>
      <c r="F47" s="1">
        <f t="shared" si="6"/>
        <v>0</v>
      </c>
      <c r="G47" s="3"/>
      <c r="H47" s="72"/>
    </row>
    <row r="48" spans="1:8" x14ac:dyDescent="0.3">
      <c r="A48" s="50" t="s">
        <v>35</v>
      </c>
      <c r="B48" s="49"/>
      <c r="C48" s="91">
        <v>0</v>
      </c>
      <c r="D48" s="81">
        <v>4</v>
      </c>
      <c r="E48" s="2" t="s">
        <v>19</v>
      </c>
      <c r="F48" s="1">
        <f t="shared" si="6"/>
        <v>0</v>
      </c>
      <c r="G48" s="3"/>
      <c r="H48" s="72"/>
    </row>
    <row r="49" spans="1:8" x14ac:dyDescent="0.3">
      <c r="A49" s="50" t="s">
        <v>33</v>
      </c>
      <c r="B49" s="49"/>
      <c r="C49" s="91">
        <v>0</v>
      </c>
      <c r="D49" s="81">
        <v>8</v>
      </c>
      <c r="E49" s="2" t="s">
        <v>12</v>
      </c>
      <c r="F49" s="1">
        <f t="shared" si="6"/>
        <v>0</v>
      </c>
      <c r="G49" s="3"/>
      <c r="H49" s="72"/>
    </row>
    <row r="50" spans="1:8" x14ac:dyDescent="0.3">
      <c r="A50" s="50" t="s">
        <v>5</v>
      </c>
      <c r="B50" s="49"/>
      <c r="C50" s="91">
        <v>0</v>
      </c>
      <c r="D50" s="81">
        <v>11</v>
      </c>
      <c r="E50" s="2" t="s">
        <v>12</v>
      </c>
      <c r="F50" s="1">
        <f t="shared" si="6"/>
        <v>0</v>
      </c>
      <c r="G50" s="3"/>
      <c r="H50" s="72"/>
    </row>
    <row r="51" spans="1:8" x14ac:dyDescent="0.3">
      <c r="A51" s="50" t="s">
        <v>126</v>
      </c>
      <c r="B51" s="49"/>
      <c r="C51" s="91">
        <v>0</v>
      </c>
      <c r="D51" s="81">
        <v>34</v>
      </c>
      <c r="E51" s="2" t="s">
        <v>12</v>
      </c>
      <c r="F51" s="1">
        <f t="shared" si="6"/>
        <v>0</v>
      </c>
      <c r="G51" s="3"/>
      <c r="H51" s="72"/>
    </row>
    <row r="52" spans="1:8" x14ac:dyDescent="0.3">
      <c r="A52" s="50" t="s">
        <v>50</v>
      </c>
      <c r="B52" s="49"/>
      <c r="C52" s="91">
        <v>0</v>
      </c>
      <c r="D52" s="81">
        <v>325</v>
      </c>
      <c r="E52" s="2" t="s">
        <v>11</v>
      </c>
      <c r="F52" s="1">
        <f t="shared" si="6"/>
        <v>0</v>
      </c>
      <c r="G52" s="3"/>
      <c r="H52" s="72"/>
    </row>
    <row r="53" spans="1:8" x14ac:dyDescent="0.3">
      <c r="A53" s="50" t="s">
        <v>34</v>
      </c>
      <c r="B53" s="49"/>
      <c r="C53" s="91">
        <v>0</v>
      </c>
      <c r="D53" s="81">
        <v>325</v>
      </c>
      <c r="E53" s="2" t="s">
        <v>11</v>
      </c>
      <c r="F53" s="1">
        <f t="shared" si="6"/>
        <v>0</v>
      </c>
      <c r="G53" s="3"/>
      <c r="H53" s="72"/>
    </row>
    <row r="54" spans="1:8" x14ac:dyDescent="0.3">
      <c r="A54" s="50" t="s">
        <v>108</v>
      </c>
      <c r="B54" s="49" t="s">
        <v>109</v>
      </c>
      <c r="C54" s="91">
        <v>0</v>
      </c>
      <c r="D54" s="81">
        <v>25</v>
      </c>
      <c r="E54" s="2" t="s">
        <v>11</v>
      </c>
      <c r="F54" s="1">
        <f t="shared" si="6"/>
        <v>0</v>
      </c>
      <c r="G54" s="3"/>
      <c r="H54" s="72"/>
    </row>
    <row r="55" spans="1:8" x14ac:dyDescent="0.3">
      <c r="A55" s="50" t="s">
        <v>58</v>
      </c>
      <c r="B55" s="49"/>
      <c r="C55" s="91">
        <v>0</v>
      </c>
      <c r="D55" s="81">
        <v>325</v>
      </c>
      <c r="E55" s="2" t="s">
        <v>11</v>
      </c>
      <c r="F55" s="1">
        <f t="shared" si="6"/>
        <v>0</v>
      </c>
      <c r="G55" s="3"/>
      <c r="H55" s="72"/>
    </row>
    <row r="56" spans="1:8" x14ac:dyDescent="0.3">
      <c r="A56" s="50" t="s">
        <v>89</v>
      </c>
      <c r="B56" s="49" t="s">
        <v>74</v>
      </c>
      <c r="C56" s="91">
        <v>0</v>
      </c>
      <c r="D56" s="81">
        <v>15</v>
      </c>
      <c r="E56" s="2" t="s">
        <v>19</v>
      </c>
      <c r="F56" s="1">
        <f t="shared" si="6"/>
        <v>0</v>
      </c>
      <c r="G56" s="3"/>
      <c r="H56" s="72"/>
    </row>
    <row r="57" spans="1:8" x14ac:dyDescent="0.3">
      <c r="A57" s="50" t="s">
        <v>94</v>
      </c>
      <c r="B57" s="49"/>
      <c r="C57" s="91">
        <v>0</v>
      </c>
      <c r="D57" s="81">
        <v>8</v>
      </c>
      <c r="E57" s="2" t="s">
        <v>19</v>
      </c>
      <c r="F57" s="1">
        <f t="shared" si="6"/>
        <v>0</v>
      </c>
      <c r="G57" s="3"/>
      <c r="H57" s="72"/>
    </row>
    <row r="58" spans="1:8" x14ac:dyDescent="0.3">
      <c r="A58" s="50" t="s">
        <v>85</v>
      </c>
      <c r="B58" s="49"/>
      <c r="C58" s="91">
        <v>0</v>
      </c>
      <c r="D58" s="81">
        <v>1</v>
      </c>
      <c r="E58" s="2" t="s">
        <v>12</v>
      </c>
      <c r="F58" s="1">
        <f t="shared" si="6"/>
        <v>0</v>
      </c>
      <c r="G58" s="3"/>
      <c r="H58" s="72"/>
    </row>
    <row r="59" spans="1:8" x14ac:dyDescent="0.3">
      <c r="A59" s="50" t="s">
        <v>86</v>
      </c>
      <c r="B59" s="49"/>
      <c r="C59" s="91">
        <v>0</v>
      </c>
      <c r="D59" s="81">
        <v>8</v>
      </c>
      <c r="E59" s="2" t="s">
        <v>19</v>
      </c>
      <c r="F59" s="1">
        <f t="shared" si="6"/>
        <v>0</v>
      </c>
      <c r="G59" s="3"/>
      <c r="H59" s="72"/>
    </row>
    <row r="60" spans="1:8" x14ac:dyDescent="0.3">
      <c r="A60" s="50" t="s">
        <v>87</v>
      </c>
      <c r="B60" s="49"/>
      <c r="C60" s="91">
        <v>0</v>
      </c>
      <c r="D60" s="81">
        <v>8</v>
      </c>
      <c r="E60" s="2" t="s">
        <v>19</v>
      </c>
      <c r="F60" s="1">
        <f t="shared" si="6"/>
        <v>0</v>
      </c>
      <c r="G60" s="3"/>
      <c r="H60" s="72"/>
    </row>
    <row r="61" spans="1:8" x14ac:dyDescent="0.3">
      <c r="A61" s="50" t="s">
        <v>90</v>
      </c>
      <c r="B61" s="49"/>
      <c r="C61" s="91">
        <v>0</v>
      </c>
      <c r="D61" s="81">
        <v>10</v>
      </c>
      <c r="E61" s="2" t="s">
        <v>19</v>
      </c>
      <c r="F61" s="1">
        <f t="shared" si="6"/>
        <v>0</v>
      </c>
      <c r="G61" s="3"/>
      <c r="H61" s="72"/>
    </row>
    <row r="62" spans="1:8" x14ac:dyDescent="0.3">
      <c r="A62" s="50" t="s">
        <v>91</v>
      </c>
      <c r="B62" s="49"/>
      <c r="C62" s="91">
        <v>0</v>
      </c>
      <c r="D62" s="81">
        <v>10</v>
      </c>
      <c r="E62" s="2" t="s">
        <v>19</v>
      </c>
      <c r="F62" s="1">
        <f t="shared" si="6"/>
        <v>0</v>
      </c>
      <c r="G62" s="3"/>
      <c r="H62" s="72"/>
    </row>
    <row r="63" spans="1:8" x14ac:dyDescent="0.3">
      <c r="A63" s="50" t="s">
        <v>48</v>
      </c>
      <c r="B63" s="49"/>
      <c r="C63" s="91">
        <v>0</v>
      </c>
      <c r="D63" s="81">
        <v>8</v>
      </c>
      <c r="E63" s="2" t="s">
        <v>19</v>
      </c>
      <c r="F63" s="1">
        <f t="shared" si="6"/>
        <v>0</v>
      </c>
      <c r="G63" s="3"/>
      <c r="H63" s="72"/>
    </row>
    <row r="64" spans="1:8" x14ac:dyDescent="0.3">
      <c r="A64" s="76" t="s">
        <v>2</v>
      </c>
      <c r="B64" s="49"/>
      <c r="C64" s="91">
        <v>0</v>
      </c>
      <c r="D64" s="83">
        <v>60</v>
      </c>
      <c r="E64" s="8" t="s">
        <v>19</v>
      </c>
      <c r="F64" s="7">
        <f t="shared" si="6"/>
        <v>0</v>
      </c>
      <c r="H64" s="72"/>
    </row>
    <row r="65" spans="1:8" x14ac:dyDescent="0.3">
      <c r="A65" s="77" t="s">
        <v>27</v>
      </c>
      <c r="B65" s="78"/>
      <c r="C65" s="91">
        <v>0</v>
      </c>
      <c r="D65" s="88">
        <v>11</v>
      </c>
      <c r="E65" s="69" t="s">
        <v>12</v>
      </c>
      <c r="F65" s="1">
        <f t="shared" si="6"/>
        <v>0</v>
      </c>
      <c r="H65" s="72"/>
    </row>
    <row r="66" spans="1:8" x14ac:dyDescent="0.3">
      <c r="A66" s="77" t="s">
        <v>28</v>
      </c>
      <c r="B66" s="78"/>
      <c r="C66" s="91">
        <v>0</v>
      </c>
      <c r="D66" s="88">
        <v>11</v>
      </c>
      <c r="E66" s="69" t="s">
        <v>12</v>
      </c>
      <c r="F66" s="1">
        <f t="shared" si="6"/>
        <v>0</v>
      </c>
      <c r="H66" s="72"/>
    </row>
    <row r="67" spans="1:8" x14ac:dyDescent="0.3">
      <c r="A67" s="77" t="s">
        <v>95</v>
      </c>
      <c r="B67" s="78"/>
      <c r="C67" s="91">
        <v>0</v>
      </c>
      <c r="D67" s="88">
        <v>3</v>
      </c>
      <c r="E67" s="69" t="s">
        <v>10</v>
      </c>
      <c r="F67" s="71">
        <f t="shared" si="6"/>
        <v>0</v>
      </c>
      <c r="H67" s="72"/>
    </row>
    <row r="68" spans="1:8" x14ac:dyDescent="0.3">
      <c r="A68" s="77" t="s">
        <v>93</v>
      </c>
      <c r="B68" s="78" t="s">
        <v>92</v>
      </c>
      <c r="C68" s="91">
        <v>0</v>
      </c>
      <c r="D68" s="88">
        <v>1</v>
      </c>
      <c r="E68" s="69" t="s">
        <v>12</v>
      </c>
      <c r="F68" s="71">
        <f t="shared" si="6"/>
        <v>0</v>
      </c>
      <c r="H68" s="72"/>
    </row>
    <row r="69" spans="1:8" ht="16.2" thickBot="1" x14ac:dyDescent="0.35">
      <c r="A69" s="14" t="s">
        <v>46</v>
      </c>
      <c r="B69" s="52"/>
      <c r="C69" s="53"/>
      <c r="D69" s="54"/>
      <c r="E69" s="15"/>
      <c r="F69" s="16">
        <f>SUM(F36:F68)</f>
        <v>0</v>
      </c>
      <c r="H69" s="72"/>
    </row>
    <row r="70" spans="1:8" ht="16.8" thickTop="1" thickBot="1" x14ac:dyDescent="0.35">
      <c r="A70" s="35"/>
      <c r="B70" s="85"/>
      <c r="C70" s="86"/>
      <c r="D70" s="87"/>
      <c r="E70" s="20"/>
      <c r="F70" s="22"/>
    </row>
    <row r="71" spans="1:8" ht="16.2" thickBot="1" x14ac:dyDescent="0.35">
      <c r="A71" s="17" t="s">
        <v>29</v>
      </c>
      <c r="B71" s="61" t="s">
        <v>26</v>
      </c>
      <c r="C71" s="62" t="s">
        <v>25</v>
      </c>
      <c r="D71" s="63" t="s">
        <v>18</v>
      </c>
      <c r="E71" s="19" t="s">
        <v>17</v>
      </c>
      <c r="F71" s="18" t="s">
        <v>22</v>
      </c>
    </row>
    <row r="72" spans="1:8" x14ac:dyDescent="0.3">
      <c r="A72" s="4" t="s">
        <v>29</v>
      </c>
      <c r="B72" s="49"/>
      <c r="C72" s="92">
        <v>0</v>
      </c>
      <c r="D72" s="81">
        <v>16</v>
      </c>
      <c r="E72" s="2" t="s">
        <v>19</v>
      </c>
      <c r="F72" s="1">
        <f>C72*D72</f>
        <v>0</v>
      </c>
      <c r="H72" s="72"/>
    </row>
    <row r="73" spans="1:8" x14ac:dyDescent="0.3">
      <c r="A73" s="4" t="s">
        <v>110</v>
      </c>
      <c r="B73" s="49"/>
      <c r="C73" s="92">
        <v>0</v>
      </c>
      <c r="D73" s="81">
        <v>1</v>
      </c>
      <c r="E73" s="2" t="s">
        <v>12</v>
      </c>
      <c r="F73" s="1">
        <f>C73*D73</f>
        <v>0</v>
      </c>
      <c r="H73" s="72"/>
    </row>
    <row r="74" spans="1:8" x14ac:dyDescent="0.3">
      <c r="A74" s="4" t="s">
        <v>111</v>
      </c>
      <c r="B74" s="49"/>
      <c r="C74" s="92">
        <v>0</v>
      </c>
      <c r="D74" s="81">
        <v>1</v>
      </c>
      <c r="E74" s="2" t="s">
        <v>12</v>
      </c>
      <c r="F74" s="1">
        <f>C74*D74</f>
        <v>0</v>
      </c>
      <c r="H74" s="72"/>
    </row>
    <row r="75" spans="1:8" x14ac:dyDescent="0.3">
      <c r="A75" s="4" t="s">
        <v>3</v>
      </c>
      <c r="B75" s="49" t="s">
        <v>4</v>
      </c>
      <c r="C75" s="92">
        <v>0</v>
      </c>
      <c r="D75" s="81">
        <v>1</v>
      </c>
      <c r="E75" s="2" t="s">
        <v>12</v>
      </c>
      <c r="F75" s="1">
        <f>C75*D75</f>
        <v>0</v>
      </c>
      <c r="H75" s="72"/>
    </row>
    <row r="76" spans="1:8" ht="16.2" thickBot="1" x14ac:dyDescent="0.35">
      <c r="A76" s="14" t="s">
        <v>30</v>
      </c>
      <c r="B76" s="52"/>
      <c r="C76" s="53"/>
      <c r="D76" s="54"/>
      <c r="E76" s="15"/>
      <c r="F76" s="16">
        <f>SUM(F72:F75)</f>
        <v>0</v>
      </c>
    </row>
    <row r="77" spans="1:8" ht="16.8" thickTop="1" thickBot="1" x14ac:dyDescent="0.35">
      <c r="A77" s="30"/>
      <c r="B77" s="31"/>
      <c r="C77" s="32"/>
      <c r="D77" s="33"/>
      <c r="E77" s="33"/>
      <c r="F77" s="34"/>
    </row>
    <row r="78" spans="1:8" ht="18.600000000000001" thickBot="1" x14ac:dyDescent="0.4">
      <c r="A78" s="25" t="s">
        <v>14</v>
      </c>
      <c r="B78" s="29"/>
      <c r="C78" s="28"/>
      <c r="D78" s="27"/>
      <c r="E78" s="5"/>
      <c r="F78" s="26">
        <f>F32+F69+F76</f>
        <v>0</v>
      </c>
    </row>
    <row r="79" spans="1:8" x14ac:dyDescent="0.3">
      <c r="C79" s="6"/>
      <c r="D79" s="6"/>
      <c r="E79" s="6"/>
      <c r="F79" s="6"/>
    </row>
    <row r="80" spans="1:8" x14ac:dyDescent="0.3">
      <c r="A80" s="89" t="s">
        <v>125</v>
      </c>
      <c r="B80" s="45"/>
      <c r="C80" s="46"/>
      <c r="D80" s="6"/>
      <c r="E80" s="6"/>
      <c r="F80" s="6"/>
    </row>
    <row r="81" spans="1:3" x14ac:dyDescent="0.3">
      <c r="A81" s="44"/>
      <c r="B81" s="45"/>
      <c r="C81" s="45"/>
    </row>
    <row r="82" spans="1:3" x14ac:dyDescent="0.3">
      <c r="A82" s="45"/>
      <c r="B82" s="45"/>
      <c r="C82" s="45"/>
    </row>
  </sheetData>
  <pageMargins left="0.23622047244094491" right="0.23622047244094491" top="0.78740157480314965" bottom="0.78740157480314965" header="0.31496062992125984" footer="0.31496062992125984"/>
  <pageSetup paperSize="9" scale="60" orientation="portrait" r:id="rId1"/>
  <rowBreaks count="1" manualBreakCount="1">
    <brk id="33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971DFE0A20D3744BD86EFD4C65640DA" ma:contentTypeVersion="16" ma:contentTypeDescription="Vytvoří nový dokument" ma:contentTypeScope="" ma:versionID="cc440250ede4348829ba8f523f8e3f9d">
  <xsd:schema xmlns:xsd="http://www.w3.org/2001/XMLSchema" xmlns:xs="http://www.w3.org/2001/XMLSchema" xmlns:p="http://schemas.microsoft.com/office/2006/metadata/properties" xmlns:ns2="00e5791a-f2c0-4d7e-a25c-b6769ea50201" xmlns:ns3="11ff9f9e-734c-493a-8100-d4cbb4b19e03" targetNamespace="http://schemas.microsoft.com/office/2006/metadata/properties" ma:root="true" ma:fieldsID="b5d13bc3735964b067f7efe54d59d557" ns2:_="" ns3:_="">
    <xsd:import namespace="00e5791a-f2c0-4d7e-a25c-b6769ea50201"/>
    <xsd:import namespace="11ff9f9e-734c-493a-8100-d4cbb4b19e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e5791a-f2c0-4d7e-a25c-b6769ea50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f11cac3a-c09a-4d4f-9c70-ec95a83599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ff9f9e-734c-493a-8100-d4cbb4b19e0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0c683d1-3d24-4eb9-8c66-8885032c2a7f}" ma:internalName="TaxCatchAll" ma:showField="CatchAllData" ma:web="11ff9f9e-734c-493a-8100-d4cbb4b19e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829A72-EBA7-40DF-AF73-A5C90D8476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7BEDFD-1123-4153-827B-23DF1115CB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e5791a-f2c0-4d7e-a25c-b6769ea50201"/>
    <ds:schemaRef ds:uri="11ff9f9e-734c-493a-8100-d4cbb4b19e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</vt:lpstr>
      <vt:lpstr>2.úsek</vt:lpstr>
      <vt:lpstr>'2.úsek'!Oblast_tisku</vt:lpstr>
    </vt:vector>
  </TitlesOfParts>
  <Company>CODES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Krupička</dc:creator>
  <cp:lastModifiedBy>Petr Krupicka</cp:lastModifiedBy>
  <cp:lastPrinted>2022-02-01T14:01:41Z</cp:lastPrinted>
  <dcterms:created xsi:type="dcterms:W3CDTF">2011-10-05T12:42:24Z</dcterms:created>
  <dcterms:modified xsi:type="dcterms:W3CDTF">2023-06-26T12:29:29Z</dcterms:modified>
</cp:coreProperties>
</file>